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<sst xmlns="http://schemas.openxmlformats.org/spreadsheetml/2006/main" count="30" uniqueCount="23">
  <si>
    <t>Вариант само мъжки</t>
  </si>
  <si>
    <t>(дамски бройки)</t>
  </si>
  <si>
    <t>Общо</t>
  </si>
  <si>
    <t>финален брой</t>
  </si>
  <si>
    <t>финален коеф</t>
  </si>
  <si>
    <t>финален финален брой мъжки</t>
  </si>
  <si>
    <t>финален финален брой мъжки цели числа</t>
  </si>
  <si>
    <t>S</t>
  </si>
  <si>
    <t>M</t>
  </si>
  <si>
    <t>L</t>
  </si>
  <si>
    <t>XL</t>
  </si>
  <si>
    <t>Сума</t>
  </si>
  <si>
    <t>Общо тениски</t>
  </si>
  <si>
    <t>Коефициент</t>
  </si>
  <si>
    <t>Вариант мъжки и дамски</t>
  </si>
  <si>
    <t>Мъжки</t>
  </si>
  <si>
    <t>Дамски</t>
  </si>
  <si>
    <t>Мъжки коеф</t>
  </si>
  <si>
    <t>Дамски коеф</t>
  </si>
  <si>
    <t>Мъжки финален</t>
  </si>
  <si>
    <t>Дамски финален</t>
  </si>
  <si>
    <t>Мъжки финален цели числа</t>
  </si>
  <si>
    <t>Дамски финален цели числа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</si>
</sst>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/>
    <font>
      <b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1"/>
      <c r="D2" s="2" t="s">
        <v>1</v>
      </c>
      <c r="E2" s="1"/>
      <c r="F2" s="1"/>
      <c r="G2" s="2" t="s">
        <v>2</v>
      </c>
      <c r="H2" s="2" t="s">
        <v>3</v>
      </c>
      <c r="I2" s="2" t="s">
        <v>4</v>
      </c>
      <c r="J2" s="2" t="s">
        <v>5</v>
      </c>
      <c r="K2" s="3" t="s">
        <v>6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2" t="s">
        <v>7</v>
      </c>
      <c r="B3" s="2">
        <v>10.0</v>
      </c>
      <c r="C3" s="1">
        <f t="shared" ref="C3:C6" si="1">B3*$B$9</f>
        <v>32.25806452</v>
      </c>
      <c r="D3" s="2">
        <v>39.0</v>
      </c>
      <c r="E3" s="2">
        <v>14.0</v>
      </c>
      <c r="F3" s="1">
        <f t="shared" ref="F3:F4" si="2">D3+E3</f>
        <v>53</v>
      </c>
      <c r="G3" s="1">
        <f t="shared" ref="G3:G6" si="3">B3+F3</f>
        <v>63</v>
      </c>
      <c r="H3" s="2">
        <f t="shared" ref="H3:H6" si="4">ROUND(C3)</f>
        <v>32</v>
      </c>
      <c r="I3" s="1">
        <f t="shared" ref="I3:I7" si="5">G3*$G$9</f>
        <v>113.8554217</v>
      </c>
      <c r="J3" s="1">
        <f t="shared" ref="J3:J6" si="6">ROund(I3)</f>
        <v>114</v>
      </c>
      <c r="K3" s="3">
        <v>115.0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2" t="s">
        <v>8</v>
      </c>
      <c r="B4" s="2">
        <v>44.0</v>
      </c>
      <c r="C4" s="1">
        <f t="shared" si="1"/>
        <v>141.9354839</v>
      </c>
      <c r="D4" s="2">
        <v>6.0</v>
      </c>
      <c r="E4" s="2">
        <v>14.0</v>
      </c>
      <c r="F4" s="1">
        <f t="shared" si="2"/>
        <v>20</v>
      </c>
      <c r="G4" s="1">
        <f t="shared" si="3"/>
        <v>64</v>
      </c>
      <c r="H4" s="2">
        <f t="shared" si="4"/>
        <v>142</v>
      </c>
      <c r="I4" s="1">
        <f t="shared" si="5"/>
        <v>115.6626506</v>
      </c>
      <c r="J4" s="1">
        <f t="shared" si="6"/>
        <v>116</v>
      </c>
      <c r="K4" s="3">
        <v>115.0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2" t="s">
        <v>9</v>
      </c>
      <c r="B5" s="2">
        <v>27.0</v>
      </c>
      <c r="C5" s="1">
        <f t="shared" si="1"/>
        <v>87.09677419</v>
      </c>
      <c r="D5" s="1"/>
      <c r="E5" s="1"/>
      <c r="F5" s="1"/>
      <c r="G5" s="1">
        <f t="shared" si="3"/>
        <v>27</v>
      </c>
      <c r="H5" s="2">
        <f t="shared" si="4"/>
        <v>87</v>
      </c>
      <c r="I5" s="1">
        <f t="shared" si="5"/>
        <v>48.79518072</v>
      </c>
      <c r="J5" s="1">
        <f t="shared" si="6"/>
        <v>49</v>
      </c>
      <c r="K5" s="3">
        <v>50.0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2" t="s">
        <v>10</v>
      </c>
      <c r="B6" s="2">
        <v>12.0</v>
      </c>
      <c r="C6" s="1">
        <f t="shared" si="1"/>
        <v>38.70967742</v>
      </c>
      <c r="D6" s="1"/>
      <c r="E6" s="1"/>
      <c r="F6" s="1"/>
      <c r="G6" s="1">
        <f t="shared" si="3"/>
        <v>12</v>
      </c>
      <c r="H6" s="2">
        <f t="shared" si="4"/>
        <v>39</v>
      </c>
      <c r="I6" s="1">
        <f t="shared" si="5"/>
        <v>21.68674699</v>
      </c>
      <c r="J6" s="1">
        <f t="shared" si="6"/>
        <v>22</v>
      </c>
      <c r="K6" s="3">
        <v>20.0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2" t="s">
        <v>11</v>
      </c>
      <c r="B7" s="1">
        <f>SUM(B3:B6)</f>
        <v>93</v>
      </c>
      <c r="C7" s="1"/>
      <c r="D7" s="1"/>
      <c r="E7" s="1"/>
      <c r="F7" s="1"/>
      <c r="G7" s="1">
        <f t="shared" ref="G7:H7" si="7">SUM(G3:G6)</f>
        <v>166</v>
      </c>
      <c r="H7" s="1">
        <f t="shared" si="7"/>
        <v>300</v>
      </c>
      <c r="I7" s="1">
        <f t="shared" si="5"/>
        <v>300</v>
      </c>
      <c r="J7" s="1">
        <f>SUM(J3:J6)</f>
        <v>301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2" t="s">
        <v>12</v>
      </c>
      <c r="B8" s="2">
        <v>300.0</v>
      </c>
      <c r="C8" s="1"/>
      <c r="D8" s="1"/>
      <c r="E8" s="1"/>
      <c r="F8" s="1"/>
      <c r="G8" s="2">
        <v>300.0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2" t="s">
        <v>13</v>
      </c>
      <c r="B9" s="1">
        <f>B8/B7</f>
        <v>3.225806452</v>
      </c>
      <c r="C9" s="1"/>
      <c r="D9" s="1"/>
      <c r="E9" s="1"/>
      <c r="F9" s="1"/>
      <c r="G9" s="1">
        <f>G8/G7</f>
        <v>1.807228916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2" t="s">
        <v>14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2" t="s">
        <v>15</v>
      </c>
      <c r="C19" s="2" t="s">
        <v>16</v>
      </c>
      <c r="D19" s="2" t="s">
        <v>17</v>
      </c>
      <c r="E19" s="2" t="s">
        <v>18</v>
      </c>
      <c r="F19" s="2" t="s">
        <v>19</v>
      </c>
      <c r="G19" s="2" t="s">
        <v>20</v>
      </c>
      <c r="H19" s="3" t="s">
        <v>21</v>
      </c>
      <c r="I19" s="3" t="s">
        <v>22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2" t="s">
        <v>7</v>
      </c>
      <c r="B20" s="2">
        <v>10.0</v>
      </c>
      <c r="C20" s="2">
        <v>39.0</v>
      </c>
      <c r="D20" s="1">
        <f t="shared" ref="D20:E20" si="8">$B$26*B20</f>
        <v>18.07228916</v>
      </c>
      <c r="E20" s="1">
        <f t="shared" si="8"/>
        <v>70.48192771</v>
      </c>
      <c r="F20" s="1">
        <f t="shared" ref="F20:G20" si="9">ROUND(D20)</f>
        <v>18</v>
      </c>
      <c r="G20" s="1">
        <f t="shared" si="9"/>
        <v>70</v>
      </c>
      <c r="H20" s="3">
        <v>20.0</v>
      </c>
      <c r="I20" s="3">
        <v>70.0</v>
      </c>
      <c r="J20" s="2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2" t="s">
        <v>8</v>
      </c>
      <c r="B21" s="2">
        <v>44.0</v>
      </c>
      <c r="C21" s="2">
        <v>28.0</v>
      </c>
      <c r="D21" s="1">
        <f t="shared" ref="D21:E21" si="10">$B$26*B21</f>
        <v>79.51807229</v>
      </c>
      <c r="E21" s="1">
        <f t="shared" si="10"/>
        <v>50.60240964</v>
      </c>
      <c r="F21" s="1">
        <f t="shared" ref="F21:G21" si="11">ROUND(D21)</f>
        <v>80</v>
      </c>
      <c r="G21" s="1">
        <f t="shared" si="11"/>
        <v>51</v>
      </c>
      <c r="H21" s="3">
        <v>80.0</v>
      </c>
      <c r="I21" s="3">
        <v>50.0</v>
      </c>
      <c r="J21" s="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2" t="s">
        <v>9</v>
      </c>
      <c r="B22" s="2">
        <v>27.0</v>
      </c>
      <c r="C22" s="2">
        <v>6.0</v>
      </c>
      <c r="D22" s="1">
        <f t="shared" ref="D22:E22" si="12">$B$26*B22</f>
        <v>48.79518072</v>
      </c>
      <c r="E22" s="1">
        <f t="shared" si="12"/>
        <v>10.84337349</v>
      </c>
      <c r="F22" s="1">
        <f t="shared" ref="F22:G22" si="13">ROUND(D22)</f>
        <v>49</v>
      </c>
      <c r="G22" s="1">
        <f t="shared" si="13"/>
        <v>11</v>
      </c>
      <c r="H22" s="3">
        <v>50.0</v>
      </c>
      <c r="I22" s="3">
        <v>10.0</v>
      </c>
      <c r="J22" s="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2" t="s">
        <v>10</v>
      </c>
      <c r="B23" s="2">
        <v>12.0</v>
      </c>
      <c r="C23" s="1"/>
      <c r="D23" s="1">
        <f t="shared" ref="D23:E23" si="14">$B$26*B23</f>
        <v>21.68674699</v>
      </c>
      <c r="E23" s="1">
        <f t="shared" si="14"/>
        <v>0</v>
      </c>
      <c r="F23" s="1">
        <f t="shared" ref="F23:G23" si="15">ROUND(D23)</f>
        <v>22</v>
      </c>
      <c r="G23" s="1">
        <f t="shared" si="15"/>
        <v>0</v>
      </c>
      <c r="H23" s="3">
        <v>20.0</v>
      </c>
      <c r="I23" s="4"/>
      <c r="J23" s="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2" t="s">
        <v>11</v>
      </c>
      <c r="B24" s="1">
        <f>SUM(B20:C23)</f>
        <v>166</v>
      </c>
      <c r="C24" s="1"/>
      <c r="D24" s="1"/>
      <c r="E24" s="1"/>
      <c r="F24" s="1">
        <f t="shared" ref="F24:G24" si="16">SUM(F20:F23)</f>
        <v>169</v>
      </c>
      <c r="G24" s="1">
        <f t="shared" si="16"/>
        <v>132</v>
      </c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2" t="s">
        <v>12</v>
      </c>
      <c r="B25" s="2">
        <v>300.0</v>
      </c>
      <c r="C25" s="1"/>
      <c r="D25" s="1"/>
      <c r="E25" s="1"/>
      <c r="F25" s="1">
        <f>F24+G24</f>
        <v>301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2" t="s">
        <v>13</v>
      </c>
      <c r="B26" s="1">
        <f>B25/B24</f>
        <v>1.807228916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rawing r:id="rId1"/>
</worksheet>
</file>